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REBALANS PLANA 2024. 12.12.2024\"/>
    </mc:Choice>
  </mc:AlternateContent>
  <xr:revisionPtr revIDLastSave="0" documentId="13_ncr:1_{DF808F63-4A31-44D2-873F-01C7C5495264}" xr6:coauthVersionLast="36" xr6:coauthVersionMax="36" xr10:uidLastSave="{00000000-0000-0000-0000-000000000000}"/>
  <bookViews>
    <workbookView xWindow="240" yWindow="120" windowWidth="18060" windowHeight="7056" xr2:uid="{00000000-000D-0000-FFFF-FFFF00000000}"/>
  </bookViews>
  <sheets>
    <sheet name="RAČUN PRIHODA" sheetId="1" r:id="rId1"/>
    <sheet name="RAČUN RASHODA" sheetId="3" r:id="rId2"/>
  </sheets>
  <calcPr calcId="191029"/>
</workbook>
</file>

<file path=xl/calcChain.xml><?xml version="1.0" encoding="utf-8"?>
<calcChain xmlns="http://schemas.openxmlformats.org/spreadsheetml/2006/main">
  <c r="H13" i="1" l="1"/>
  <c r="H14" i="1"/>
  <c r="D14" i="1"/>
  <c r="D13" i="1"/>
  <c r="F30" i="1"/>
  <c r="F31" i="1"/>
  <c r="F32" i="1"/>
  <c r="F33" i="1"/>
  <c r="F34" i="1"/>
  <c r="F29" i="1"/>
  <c r="E30" i="1"/>
  <c r="E31" i="1"/>
  <c r="E32" i="1"/>
  <c r="E33" i="1"/>
  <c r="E34" i="1"/>
  <c r="E29" i="1"/>
  <c r="E13" i="1" s="1"/>
  <c r="E14" i="1" l="1"/>
</calcChain>
</file>

<file path=xl/sharedStrings.xml><?xml version="1.0" encoding="utf-8"?>
<sst xmlns="http://schemas.openxmlformats.org/spreadsheetml/2006/main" count="147" uniqueCount="82">
  <si>
    <t>OŠ FRANA KRSTE FRANKOPANA</t>
  </si>
  <si>
    <t/>
  </si>
  <si>
    <t>Frankopanska 64</t>
  </si>
  <si>
    <t>31000 Osijek</t>
  </si>
  <si>
    <t>OIB: 80690300278</t>
  </si>
  <si>
    <t>BROJ KONTA</t>
  </si>
  <si>
    <t>VRSTA PRIHODA / PRIMITAKA</t>
  </si>
  <si>
    <t>PLANIRANO</t>
  </si>
  <si>
    <t>PROMJENA IZNOS</t>
  </si>
  <si>
    <t>PROMJENA (%)</t>
  </si>
  <si>
    <t>NOVI IZNOS</t>
  </si>
  <si>
    <t>SVEUKUPNO PRIHODI</t>
  </si>
  <si>
    <t>6</t>
  </si>
  <si>
    <t>Prihodi poslovanja</t>
  </si>
  <si>
    <t>63</t>
  </si>
  <si>
    <t>Pomoći iz inozemstva i od subjekata unutar općeg proračuna</t>
  </si>
  <si>
    <t>Izvor  4.1.</t>
  </si>
  <si>
    <t>POMOĆI</t>
  </si>
  <si>
    <t>Izvor  4.2.</t>
  </si>
  <si>
    <t>Tekuće pomoći iz županijskog proračuna</t>
  </si>
  <si>
    <t>Izvor  4.3.</t>
  </si>
  <si>
    <t>Kapitalne pomoći iz državnog proračuna</t>
  </si>
  <si>
    <t>Izvor  4.4.</t>
  </si>
  <si>
    <t>Kapitalne pomoći iz županijskog proračuna</t>
  </si>
  <si>
    <t>Izvor  4.6.</t>
  </si>
  <si>
    <t>Tek.pomoći temeljem prijenosa sredstava EU I od MEĐ.ORG.</t>
  </si>
  <si>
    <t>Izvor  4.7.</t>
  </si>
  <si>
    <t>Tekuće pomoći od izvanproračunskih fondova/korisnika</t>
  </si>
  <si>
    <t>65</t>
  </si>
  <si>
    <t>Prihodi od upravnih i administrativnih pristojbi, pristojbi po posebnim propisima i naknada</t>
  </si>
  <si>
    <t>Izvor  3.9.</t>
  </si>
  <si>
    <t>Prihodi po posebnim ugo./Naknada za neizgrađena park.</t>
  </si>
  <si>
    <t>Izvor  6.5.</t>
  </si>
  <si>
    <t>Primici od nefin. imovine i naknade štete -PROR. KORISNICI</t>
  </si>
  <si>
    <t>66</t>
  </si>
  <si>
    <t>Prihodi od prodaje proizvoda i robe te pruženih usluga i prihodi od donacija</t>
  </si>
  <si>
    <t>Izvor  2.2.</t>
  </si>
  <si>
    <t>Vlastiti prihodi- PRORAČUNSKI KORISNICI</t>
  </si>
  <si>
    <t>Izvor  5.1.</t>
  </si>
  <si>
    <t>DONACIJE</t>
  </si>
  <si>
    <t>Izvor  5.2.</t>
  </si>
  <si>
    <t>Kapitalne donacije</t>
  </si>
  <si>
    <t>68</t>
  </si>
  <si>
    <t>Kazne, upravne mjere i ostali prihodi</t>
  </si>
  <si>
    <t>7</t>
  </si>
  <si>
    <t>Prihodi od prodaje nefinancijske imovine</t>
  </si>
  <si>
    <t>72</t>
  </si>
  <si>
    <t>Prihodi od prodaje proizvedene dugotrajne imovine</t>
  </si>
  <si>
    <t>VRSTA RASHODA / IZDATAKA</t>
  </si>
  <si>
    <t>SVEUKUPNO RASHODI / IZDACI</t>
  </si>
  <si>
    <t>3</t>
  </si>
  <si>
    <t>Rashodi poslovanja</t>
  </si>
  <si>
    <t>31</t>
  </si>
  <si>
    <t>Rashodi za zaposlene</t>
  </si>
  <si>
    <t>Izvor  1.1.</t>
  </si>
  <si>
    <t>Opći prihodi i primici (nenamjenski)</t>
  </si>
  <si>
    <t>32</t>
  </si>
  <si>
    <t>Materijalni rashodi</t>
  </si>
  <si>
    <t>Izvor  1.2.</t>
  </si>
  <si>
    <t>Decentralizirana funkcija-osnovno školstvo</t>
  </si>
  <si>
    <t>34</t>
  </si>
  <si>
    <t>Financijski rashodi</t>
  </si>
  <si>
    <t>37</t>
  </si>
  <si>
    <t>Naknade građanima i kućanstvima na temelju osiguranja i druge naknade</t>
  </si>
  <si>
    <t>38</t>
  </si>
  <si>
    <t>Ostali rashodi</t>
  </si>
  <si>
    <t>4</t>
  </si>
  <si>
    <t>Rashodi za nabavu nefinancijske imovine</t>
  </si>
  <si>
    <t>42</t>
  </si>
  <si>
    <t>Rashodi za nabavu proizvedene dugotrajne imovine</t>
  </si>
  <si>
    <t>Prihodi iz nadležnog proračuna i od HZZO-a temeljem ugovornih obveza</t>
  </si>
  <si>
    <t>Izvor 1.1.</t>
  </si>
  <si>
    <t>Izvor 1.1.2.</t>
  </si>
  <si>
    <t>Izvor 1.2.</t>
  </si>
  <si>
    <t>Izvor 4.1.4.</t>
  </si>
  <si>
    <t>Izvor 4.6.</t>
  </si>
  <si>
    <t>Opći prihodi i primici nenamjenski</t>
  </si>
  <si>
    <t>Decentralizirana funkcija - osnovno školstvo</t>
  </si>
  <si>
    <t>Tekuće pomoći iz državnog proračuna - višak prihoda</t>
  </si>
  <si>
    <t>Tekuće pomoći temeljem prijenosa sredstava EU i od MEĐ. ORG.</t>
  </si>
  <si>
    <t>IZMJENE I DOPUNE FINANCIJSKOG PLANA OSNOVNE ŠKOLE FRANA KRSTE FRANKOPANA OSIJEK ZA 2024. GODINU - 2. REBALANS</t>
  </si>
  <si>
    <t>RADNI DIO - RAČUN PRIHODA I RASHODA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</si>
</sst>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dd\.mm\.yyyy"/>
    <numFmt numFmtId="165" formatCode="[$-1041A]#,##0.00;\-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8"/>
      <name val="Arial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none">
        <fgColor rgb="FF696969"/>
        <bgColor rgb="FF696969"/>
      </patternFill>
    </fill>
    <fill>
      <patternFill patternType="solid">
        <fgColor rgb="FFFFEE75"/>
        <bgColor rgb="FFFFEE75"/>
      </patternFill>
    </fill>
    <fill>
      <patternFill patternType="none">
        <fgColor rgb="FFFFEE75"/>
        <bgColor rgb="FFFFEE75"/>
      </patternFill>
    </fill>
    <fill>
      <patternFill patternType="solid">
        <fgColor theme="8" tint="0.79998168889431442"/>
        <bgColor rgb="FFFFEE75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55">
    <xf numFmtId="0" fontId="1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5" fillId="0" borderId="2" xfId="1" applyNumberFormat="1" applyFont="1" applyFill="1" applyBorder="1" applyAlignment="1">
      <alignment vertical="center" wrapText="1" readingOrder="1"/>
    </xf>
    <xf numFmtId="0" fontId="5" fillId="0" borderId="2" xfId="1" applyNumberFormat="1" applyFont="1" applyFill="1" applyBorder="1" applyAlignment="1">
      <alignment horizontal="right" vertical="center" wrapText="1" readingOrder="1"/>
    </xf>
    <xf numFmtId="0" fontId="4" fillId="2" borderId="2" xfId="1" applyNumberFormat="1" applyFont="1" applyFill="1" applyBorder="1" applyAlignment="1">
      <alignment horizontal="left" vertical="center" wrapText="1" readingOrder="1"/>
    </xf>
    <xf numFmtId="165" fontId="4" fillId="2" borderId="2" xfId="1" applyNumberFormat="1" applyFont="1" applyFill="1" applyBorder="1" applyAlignment="1">
      <alignment horizontal="right" vertical="center" wrapText="1" readingOrder="1"/>
    </xf>
    <xf numFmtId="0" fontId="5" fillId="3" borderId="2" xfId="1" applyNumberFormat="1" applyFont="1" applyFill="1" applyBorder="1" applyAlignment="1">
      <alignment horizontal="left" vertical="center"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0" fontId="5" fillId="4" borderId="2" xfId="1" applyNumberFormat="1" applyFont="1" applyFill="1" applyBorder="1" applyAlignment="1">
      <alignment horizontal="left" vertical="center" wrapText="1" readingOrder="1"/>
    </xf>
    <xf numFmtId="165" fontId="5" fillId="4" borderId="2" xfId="1" applyNumberFormat="1" applyFont="1" applyFill="1" applyBorder="1" applyAlignment="1">
      <alignment horizontal="right" vertical="center" wrapText="1" readingOrder="1"/>
    </xf>
    <xf numFmtId="0" fontId="5" fillId="5" borderId="2" xfId="1" applyNumberFormat="1" applyFont="1" applyFill="1" applyBorder="1" applyAlignment="1">
      <alignment horizontal="left" vertical="center" wrapText="1" readingOrder="1"/>
    </xf>
    <xf numFmtId="165" fontId="5" fillId="5" borderId="2" xfId="1" applyNumberFormat="1" applyFont="1" applyFill="1" applyBorder="1" applyAlignment="1">
      <alignment horizontal="right" vertical="center" wrapText="1" readingOrder="1"/>
    </xf>
    <xf numFmtId="0" fontId="5" fillId="6" borderId="2" xfId="1" applyNumberFormat="1" applyFont="1" applyFill="1" applyBorder="1" applyAlignment="1">
      <alignment horizontal="left" vertical="center" wrapText="1" readingOrder="1"/>
    </xf>
    <xf numFmtId="165" fontId="5" fillId="6" borderId="2" xfId="1" applyNumberFormat="1" applyFont="1" applyFill="1" applyBorder="1" applyAlignment="1">
      <alignment horizontal="right" vertical="center" wrapText="1" readingOrder="1"/>
    </xf>
    <xf numFmtId="0" fontId="5" fillId="6" borderId="3" xfId="1" applyNumberFormat="1" applyFont="1" applyFill="1" applyBorder="1" applyAlignment="1">
      <alignment horizontal="left" vertical="center" wrapText="1" readingOrder="1"/>
    </xf>
    <xf numFmtId="0" fontId="5" fillId="6" borderId="4" xfId="1" applyNumberFormat="1" applyFont="1" applyFill="1" applyBorder="1" applyAlignment="1">
      <alignment horizontal="left" vertical="center" wrapText="1" readingOrder="1"/>
    </xf>
    <xf numFmtId="0" fontId="4" fillId="2" borderId="2" xfId="1" applyNumberFormat="1" applyFont="1" applyFill="1" applyBorder="1" applyAlignment="1">
      <alignment vertical="center" wrapText="1" readingOrder="1"/>
    </xf>
    <xf numFmtId="0" fontId="5" fillId="3" borderId="2" xfId="1" applyNumberFormat="1" applyFont="1" applyFill="1" applyBorder="1" applyAlignment="1">
      <alignment vertical="center" wrapText="1" readingOrder="1"/>
    </xf>
    <xf numFmtId="0" fontId="5" fillId="4" borderId="2" xfId="1" applyNumberFormat="1" applyFont="1" applyFill="1" applyBorder="1" applyAlignment="1">
      <alignment vertical="center" wrapText="1" readingOrder="1"/>
    </xf>
    <xf numFmtId="0" fontId="5" fillId="5" borderId="2" xfId="1" applyNumberFormat="1" applyFont="1" applyFill="1" applyBorder="1" applyAlignment="1">
      <alignment vertical="center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9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164" fontId="2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/>
    <xf numFmtId="0" fontId="5" fillId="0" borderId="2" xfId="1" applyNumberFormat="1" applyFont="1" applyFill="1" applyBorder="1" applyAlignment="1">
      <alignment vertical="center" wrapText="1" readingOrder="1"/>
    </xf>
    <xf numFmtId="0" fontId="9" fillId="0" borderId="2" xfId="1" applyNumberFormat="1" applyFont="1" applyFill="1" applyBorder="1" applyAlignment="1">
      <alignment vertical="top" wrapText="1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4" xfId="1" applyNumberFormat="1" applyFont="1" applyFill="1" applyBorder="1" applyAlignment="1">
      <alignment horizontal="right" vertical="center" wrapText="1" readingOrder="1"/>
    </xf>
    <xf numFmtId="0" fontId="5" fillId="0" borderId="2" xfId="1" applyNumberFormat="1" applyFont="1" applyFill="1" applyBorder="1" applyAlignment="1">
      <alignment horizontal="right" vertical="center" wrapText="1" readingOrder="1"/>
    </xf>
    <xf numFmtId="0" fontId="4" fillId="2" borderId="2" xfId="1" applyNumberFormat="1" applyFont="1" applyFill="1" applyBorder="1" applyAlignment="1">
      <alignment vertical="center" wrapText="1" readingOrder="1"/>
    </xf>
    <xf numFmtId="0" fontId="1" fillId="0" borderId="2" xfId="0" applyFont="1" applyFill="1" applyBorder="1"/>
    <xf numFmtId="165" fontId="4" fillId="2" borderId="3" xfId="1" applyNumberFormat="1" applyFont="1" applyFill="1" applyBorder="1" applyAlignment="1">
      <alignment horizontal="right" vertical="center" wrapText="1" readingOrder="1"/>
    </xf>
    <xf numFmtId="165" fontId="4" fillId="2" borderId="4" xfId="1" applyNumberFormat="1" applyFont="1" applyFill="1" applyBorder="1" applyAlignment="1">
      <alignment horizontal="right" vertical="center" wrapText="1" readingOrder="1"/>
    </xf>
    <xf numFmtId="165" fontId="4" fillId="2" borderId="2" xfId="1" applyNumberFormat="1" applyFont="1" applyFill="1" applyBorder="1" applyAlignment="1">
      <alignment horizontal="right" vertical="center" wrapText="1" readingOrder="1"/>
    </xf>
    <xf numFmtId="0" fontId="5" fillId="3" borderId="2" xfId="1" applyNumberFormat="1" applyFont="1" applyFill="1" applyBorder="1" applyAlignment="1">
      <alignment vertical="center" wrapText="1" readingOrder="1"/>
    </xf>
    <xf numFmtId="165" fontId="5" fillId="3" borderId="3" xfId="1" applyNumberFormat="1" applyFont="1" applyFill="1" applyBorder="1" applyAlignment="1">
      <alignment horizontal="right" vertical="center" wrapText="1" readingOrder="1"/>
    </xf>
    <xf numFmtId="165" fontId="5" fillId="3" borderId="4" xfId="1" applyNumberFormat="1" applyFont="1" applyFill="1" applyBorder="1" applyAlignment="1">
      <alignment horizontal="right" vertical="center"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0" fontId="5" fillId="4" borderId="2" xfId="1" applyNumberFormat="1" applyFont="1" applyFill="1" applyBorder="1" applyAlignment="1">
      <alignment vertical="center" wrapText="1" readingOrder="1"/>
    </xf>
    <xf numFmtId="165" fontId="5" fillId="4" borderId="3" xfId="1" applyNumberFormat="1" applyFont="1" applyFill="1" applyBorder="1" applyAlignment="1">
      <alignment horizontal="right" vertical="center" wrapText="1" readingOrder="1"/>
    </xf>
    <xf numFmtId="165" fontId="5" fillId="4" borderId="4" xfId="1" applyNumberFormat="1" applyFont="1" applyFill="1" applyBorder="1" applyAlignment="1">
      <alignment horizontal="right" vertical="center" wrapText="1" readingOrder="1"/>
    </xf>
    <xf numFmtId="165" fontId="5" fillId="4" borderId="2" xfId="1" applyNumberFormat="1" applyFont="1" applyFill="1" applyBorder="1" applyAlignment="1">
      <alignment horizontal="right" vertical="center" wrapText="1" readingOrder="1"/>
    </xf>
    <xf numFmtId="0" fontId="5" fillId="5" borderId="2" xfId="1" applyNumberFormat="1" applyFont="1" applyFill="1" applyBorder="1" applyAlignment="1">
      <alignment vertical="center" wrapText="1" readingOrder="1"/>
    </xf>
    <xf numFmtId="165" fontId="5" fillId="5" borderId="3" xfId="1" applyNumberFormat="1" applyFont="1" applyFill="1" applyBorder="1" applyAlignment="1">
      <alignment horizontal="right" vertical="center" wrapText="1" readingOrder="1"/>
    </xf>
    <xf numFmtId="165" fontId="5" fillId="5" borderId="4" xfId="1" applyNumberFormat="1" applyFont="1" applyFill="1" applyBorder="1" applyAlignment="1">
      <alignment horizontal="right" vertical="center" wrapText="1" readingOrder="1"/>
    </xf>
    <xf numFmtId="165" fontId="5" fillId="5" borderId="2" xfId="1" applyNumberFormat="1" applyFont="1" applyFill="1" applyBorder="1" applyAlignment="1">
      <alignment horizontal="right" vertical="center" wrapText="1" readingOrder="1"/>
    </xf>
    <xf numFmtId="0" fontId="5" fillId="6" borderId="3" xfId="1" applyNumberFormat="1" applyFont="1" applyFill="1" applyBorder="1" applyAlignment="1">
      <alignment horizontal="left" vertical="center" wrapText="1" readingOrder="1"/>
    </xf>
    <xf numFmtId="0" fontId="5" fillId="6" borderId="4" xfId="1" applyNumberFormat="1" applyFont="1" applyFill="1" applyBorder="1" applyAlignment="1">
      <alignment horizontal="left" vertical="center" wrapText="1" readingOrder="1"/>
    </xf>
    <xf numFmtId="4" fontId="7" fillId="7" borderId="3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FFEE7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showGridLines="0" tabSelected="1" workbookViewId="0">
      <selection activeCell="F15" sqref="F15:G15"/>
    </sheetView>
  </sheetViews>
  <sheetFormatPr defaultRowHeight="14.4" x14ac:dyDescent="0.3"/>
  <cols>
    <col min="1" max="1" width="17.5546875" customWidth="1"/>
    <col min="2" max="2" width="55.33203125" customWidth="1"/>
    <col min="3" max="3" width="9.44140625" customWidth="1"/>
    <col min="4" max="5" width="16.21875" customWidth="1"/>
    <col min="6" max="6" width="7.5546875" customWidth="1"/>
    <col min="7" max="7" width="4.33203125" customWidth="1"/>
    <col min="8" max="8" width="6.21875" customWidth="1"/>
    <col min="9" max="9" width="0.5546875" customWidth="1"/>
    <col min="10" max="10" width="9.44140625" customWidth="1"/>
    <col min="11" max="11" width="4.44140625" hidden="1" customWidth="1"/>
    <col min="12" max="12" width="1.33203125" customWidth="1"/>
    <col min="13" max="13" width="0" hidden="1" customWidth="1"/>
    <col min="14" max="14" width="6.77734375" customWidth="1"/>
  </cols>
  <sheetData>
    <row r="1" spans="1:12" ht="14.4" customHeight="1" x14ac:dyDescent="0.3">
      <c r="A1" s="21" t="s">
        <v>0</v>
      </c>
      <c r="B1" s="22"/>
      <c r="C1" s="2"/>
      <c r="D1" s="2"/>
      <c r="G1" s="23"/>
      <c r="H1" s="23"/>
      <c r="J1" s="24"/>
      <c r="K1" s="25"/>
      <c r="L1" s="25"/>
    </row>
    <row r="2" spans="1:12" ht="12.75" customHeight="1" x14ac:dyDescent="0.3">
      <c r="A2" s="21" t="s">
        <v>2</v>
      </c>
      <c r="B2" s="22"/>
      <c r="C2" s="22"/>
      <c r="D2" s="22"/>
    </row>
    <row r="3" spans="1:12" ht="1.35" customHeight="1" x14ac:dyDescent="0.3">
      <c r="A3" s="2"/>
      <c r="B3" s="2"/>
      <c r="C3" s="2"/>
      <c r="D3" s="2"/>
    </row>
    <row r="4" spans="1:12" ht="12.75" customHeight="1" x14ac:dyDescent="0.3">
      <c r="A4" s="21" t="s">
        <v>3</v>
      </c>
      <c r="B4" s="22"/>
      <c r="C4" s="22"/>
      <c r="D4" s="22"/>
    </row>
    <row r="5" spans="1:12" ht="1.35" customHeight="1" x14ac:dyDescent="0.3">
      <c r="A5" s="2"/>
      <c r="B5" s="2"/>
      <c r="C5" s="2"/>
      <c r="D5" s="2"/>
    </row>
    <row r="6" spans="1:12" ht="12.75" customHeight="1" x14ac:dyDescent="0.3">
      <c r="A6" s="21" t="s">
        <v>4</v>
      </c>
      <c r="B6" s="22"/>
      <c r="C6" s="22"/>
      <c r="D6" s="22"/>
    </row>
    <row r="7" spans="1:12" ht="8.5500000000000007" customHeight="1" x14ac:dyDescent="0.3"/>
    <row r="8" spans="1:12" ht="19.8" customHeight="1" x14ac:dyDescent="0.3">
      <c r="A8" s="26" t="s">
        <v>80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1.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4.1" customHeight="1" x14ac:dyDescent="0.3">
      <c r="A10" s="26" t="s">
        <v>81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14.25" customHeight="1" x14ac:dyDescent="0.3"/>
    <row r="12" spans="1:12" x14ac:dyDescent="0.3">
      <c r="A12" s="3" t="s">
        <v>5</v>
      </c>
      <c r="B12" s="28" t="s">
        <v>6</v>
      </c>
      <c r="C12" s="29"/>
      <c r="D12" s="4" t="s">
        <v>7</v>
      </c>
      <c r="E12" s="4" t="s">
        <v>8</v>
      </c>
      <c r="F12" s="30" t="s">
        <v>9</v>
      </c>
      <c r="G12" s="31"/>
      <c r="H12" s="32" t="s">
        <v>10</v>
      </c>
      <c r="I12" s="29"/>
      <c r="J12" s="29"/>
    </row>
    <row r="13" spans="1:12" x14ac:dyDescent="0.3">
      <c r="A13" s="5" t="s">
        <v>1</v>
      </c>
      <c r="B13" s="33" t="s">
        <v>11</v>
      </c>
      <c r="C13" s="34"/>
      <c r="D13" s="6">
        <f>2035371.54+D29</f>
        <v>2321166</v>
      </c>
      <c r="E13" s="6">
        <f>83864+E29</f>
        <v>118328.75999999995</v>
      </c>
      <c r="F13" s="35">
        <v>5.09</v>
      </c>
      <c r="G13" s="36"/>
      <c r="H13" s="37">
        <f>2119235.54+H29</f>
        <v>2439494.7599999998</v>
      </c>
      <c r="I13" s="34"/>
      <c r="J13" s="34"/>
    </row>
    <row r="14" spans="1:12" x14ac:dyDescent="0.3">
      <c r="A14" s="7" t="s">
        <v>12</v>
      </c>
      <c r="B14" s="38" t="s">
        <v>13</v>
      </c>
      <c r="C14" s="34"/>
      <c r="D14" s="8">
        <f>2035295.54+D29</f>
        <v>2321090</v>
      </c>
      <c r="E14" s="8">
        <f>83864+E29</f>
        <v>118328.75999999995</v>
      </c>
      <c r="F14" s="39">
        <v>5.09</v>
      </c>
      <c r="G14" s="40"/>
      <c r="H14" s="41">
        <f>2119159.54+H29</f>
        <v>2439418.7599999998</v>
      </c>
      <c r="I14" s="34"/>
      <c r="J14" s="34"/>
    </row>
    <row r="15" spans="1:12" x14ac:dyDescent="0.3">
      <c r="A15" s="7" t="s">
        <v>14</v>
      </c>
      <c r="B15" s="38" t="s">
        <v>15</v>
      </c>
      <c r="C15" s="34"/>
      <c r="D15" s="8">
        <v>1937952.5</v>
      </c>
      <c r="E15" s="8">
        <v>81885</v>
      </c>
      <c r="F15" s="39">
        <v>4.2300000000000004</v>
      </c>
      <c r="G15" s="40"/>
      <c r="H15" s="41">
        <v>2019837.5</v>
      </c>
      <c r="I15" s="34"/>
      <c r="J15" s="34"/>
    </row>
    <row r="16" spans="1:12" x14ac:dyDescent="0.3">
      <c r="A16" s="9" t="s">
        <v>16</v>
      </c>
      <c r="B16" s="42" t="s">
        <v>17</v>
      </c>
      <c r="C16" s="34"/>
      <c r="D16" s="10">
        <v>1907970.5</v>
      </c>
      <c r="E16" s="10">
        <v>79535</v>
      </c>
      <c r="F16" s="43">
        <v>4.17</v>
      </c>
      <c r="G16" s="44"/>
      <c r="H16" s="45">
        <v>1987505.5</v>
      </c>
      <c r="I16" s="34"/>
      <c r="J16" s="34"/>
    </row>
    <row r="17" spans="1:10" x14ac:dyDescent="0.3">
      <c r="A17" s="9" t="s">
        <v>18</v>
      </c>
      <c r="B17" s="42" t="s">
        <v>19</v>
      </c>
      <c r="C17" s="34"/>
      <c r="D17" s="10">
        <v>4922</v>
      </c>
      <c r="E17" s="10">
        <v>0</v>
      </c>
      <c r="F17" s="43">
        <v>0</v>
      </c>
      <c r="G17" s="44"/>
      <c r="H17" s="45">
        <v>4922</v>
      </c>
      <c r="I17" s="34"/>
      <c r="J17" s="34"/>
    </row>
    <row r="18" spans="1:10" x14ac:dyDescent="0.3">
      <c r="A18" s="9" t="s">
        <v>20</v>
      </c>
      <c r="B18" s="42" t="s">
        <v>21</v>
      </c>
      <c r="C18" s="34"/>
      <c r="D18" s="10">
        <v>10000</v>
      </c>
      <c r="E18" s="10">
        <v>2000</v>
      </c>
      <c r="F18" s="43">
        <v>20</v>
      </c>
      <c r="G18" s="44"/>
      <c r="H18" s="45">
        <v>12000</v>
      </c>
      <c r="I18" s="34"/>
      <c r="J18" s="34"/>
    </row>
    <row r="19" spans="1:10" x14ac:dyDescent="0.3">
      <c r="A19" s="9" t="s">
        <v>22</v>
      </c>
      <c r="B19" s="42" t="s">
        <v>23</v>
      </c>
      <c r="C19" s="34"/>
      <c r="D19" s="10">
        <v>0</v>
      </c>
      <c r="E19" s="10">
        <v>350</v>
      </c>
      <c r="F19" s="43">
        <v>100</v>
      </c>
      <c r="G19" s="44"/>
      <c r="H19" s="45">
        <v>350</v>
      </c>
      <c r="I19" s="34"/>
      <c r="J19" s="34"/>
    </row>
    <row r="20" spans="1:10" x14ac:dyDescent="0.3">
      <c r="A20" s="9" t="s">
        <v>24</v>
      </c>
      <c r="B20" s="42" t="s">
        <v>25</v>
      </c>
      <c r="C20" s="34"/>
      <c r="D20" s="10">
        <v>2000</v>
      </c>
      <c r="E20" s="10">
        <v>0</v>
      </c>
      <c r="F20" s="43">
        <v>0</v>
      </c>
      <c r="G20" s="44"/>
      <c r="H20" s="45">
        <v>2000</v>
      </c>
      <c r="I20" s="34"/>
      <c r="J20" s="34"/>
    </row>
    <row r="21" spans="1:10" x14ac:dyDescent="0.3">
      <c r="A21" s="9" t="s">
        <v>26</v>
      </c>
      <c r="B21" s="42" t="s">
        <v>27</v>
      </c>
      <c r="C21" s="34"/>
      <c r="D21" s="10">
        <v>13060</v>
      </c>
      <c r="E21" s="10">
        <v>0</v>
      </c>
      <c r="F21" s="43">
        <v>0</v>
      </c>
      <c r="G21" s="44"/>
      <c r="H21" s="45">
        <v>13060</v>
      </c>
      <c r="I21" s="34"/>
      <c r="J21" s="34"/>
    </row>
    <row r="22" spans="1:10" x14ac:dyDescent="0.3">
      <c r="A22" s="11" t="s">
        <v>28</v>
      </c>
      <c r="B22" s="46" t="s">
        <v>29</v>
      </c>
      <c r="C22" s="34"/>
      <c r="D22" s="12">
        <v>76425.039999999994</v>
      </c>
      <c r="E22" s="12">
        <v>300</v>
      </c>
      <c r="F22" s="47">
        <v>0.39</v>
      </c>
      <c r="G22" s="48"/>
      <c r="H22" s="49">
        <v>76725.039999999994</v>
      </c>
      <c r="I22" s="34"/>
      <c r="J22" s="34"/>
    </row>
    <row r="23" spans="1:10" x14ac:dyDescent="0.3">
      <c r="A23" s="9" t="s">
        <v>30</v>
      </c>
      <c r="B23" s="42" t="s">
        <v>31</v>
      </c>
      <c r="C23" s="34"/>
      <c r="D23" s="10">
        <v>75625.039999999994</v>
      </c>
      <c r="E23" s="10">
        <v>300</v>
      </c>
      <c r="F23" s="43">
        <v>0.4</v>
      </c>
      <c r="G23" s="44"/>
      <c r="H23" s="45">
        <v>75925.039999999994</v>
      </c>
      <c r="I23" s="34"/>
      <c r="J23" s="34"/>
    </row>
    <row r="24" spans="1:10" x14ac:dyDescent="0.3">
      <c r="A24" s="9" t="s">
        <v>32</v>
      </c>
      <c r="B24" s="42" t="s">
        <v>33</v>
      </c>
      <c r="C24" s="34"/>
      <c r="D24" s="10">
        <v>800</v>
      </c>
      <c r="E24" s="10">
        <v>0</v>
      </c>
      <c r="F24" s="43">
        <v>0</v>
      </c>
      <c r="G24" s="44"/>
      <c r="H24" s="45">
        <v>800</v>
      </c>
      <c r="I24" s="34"/>
      <c r="J24" s="34"/>
    </row>
    <row r="25" spans="1:10" x14ac:dyDescent="0.3">
      <c r="A25" s="11" t="s">
        <v>34</v>
      </c>
      <c r="B25" s="46" t="s">
        <v>35</v>
      </c>
      <c r="C25" s="34"/>
      <c r="D25" s="12">
        <v>20653</v>
      </c>
      <c r="E25" s="12">
        <v>1679</v>
      </c>
      <c r="F25" s="47">
        <v>8.1300000000000008</v>
      </c>
      <c r="G25" s="48"/>
      <c r="H25" s="49">
        <v>22332</v>
      </c>
      <c r="I25" s="34"/>
      <c r="J25" s="34"/>
    </row>
    <row r="26" spans="1:10" x14ac:dyDescent="0.3">
      <c r="A26" s="9" t="s">
        <v>36</v>
      </c>
      <c r="B26" s="42" t="s">
        <v>37</v>
      </c>
      <c r="C26" s="34"/>
      <c r="D26" s="10">
        <v>7013</v>
      </c>
      <c r="E26" s="10">
        <v>834</v>
      </c>
      <c r="F26" s="43">
        <v>11.89</v>
      </c>
      <c r="G26" s="44"/>
      <c r="H26" s="45">
        <v>7847</v>
      </c>
      <c r="I26" s="34"/>
      <c r="J26" s="34"/>
    </row>
    <row r="27" spans="1:10" x14ac:dyDescent="0.3">
      <c r="A27" s="9" t="s">
        <v>38</v>
      </c>
      <c r="B27" s="42" t="s">
        <v>39</v>
      </c>
      <c r="C27" s="34"/>
      <c r="D27" s="10">
        <v>8490</v>
      </c>
      <c r="E27" s="10">
        <v>845</v>
      </c>
      <c r="F27" s="43">
        <v>9.9499999999999993</v>
      </c>
      <c r="G27" s="44"/>
      <c r="H27" s="45">
        <v>9335</v>
      </c>
      <c r="I27" s="34"/>
      <c r="J27" s="34"/>
    </row>
    <row r="28" spans="1:10" x14ac:dyDescent="0.3">
      <c r="A28" s="9" t="s">
        <v>40</v>
      </c>
      <c r="B28" s="42" t="s">
        <v>41</v>
      </c>
      <c r="C28" s="34"/>
      <c r="D28" s="10">
        <v>5150</v>
      </c>
      <c r="E28" s="10">
        <v>0</v>
      </c>
      <c r="F28" s="43">
        <v>0</v>
      </c>
      <c r="G28" s="44"/>
      <c r="H28" s="45">
        <v>5150</v>
      </c>
      <c r="I28" s="34"/>
      <c r="J28" s="34"/>
    </row>
    <row r="29" spans="1:10" x14ac:dyDescent="0.3">
      <c r="A29" s="13">
        <v>67</v>
      </c>
      <c r="B29" s="50" t="s">
        <v>70</v>
      </c>
      <c r="C29" s="51"/>
      <c r="D29" s="14">
        <v>285794.46000000002</v>
      </c>
      <c r="E29" s="14">
        <f t="shared" ref="E29:E34" si="0">H29-D29</f>
        <v>34464.759999999951</v>
      </c>
      <c r="F29" s="52">
        <f t="shared" ref="F29:F34" si="1">((H29/D29)*100)-100</f>
        <v>12.05928204486537</v>
      </c>
      <c r="G29" s="53"/>
      <c r="H29" s="52">
        <v>320259.21999999997</v>
      </c>
      <c r="I29" s="54"/>
      <c r="J29" s="53"/>
    </row>
    <row r="30" spans="1:10" x14ac:dyDescent="0.3">
      <c r="A30" s="13" t="s">
        <v>71</v>
      </c>
      <c r="B30" s="50" t="s">
        <v>76</v>
      </c>
      <c r="C30" s="51"/>
      <c r="D30" s="14">
        <v>26442</v>
      </c>
      <c r="E30" s="14">
        <f t="shared" si="0"/>
        <v>7695</v>
      </c>
      <c r="F30" s="52">
        <f t="shared" si="1"/>
        <v>29.101429543907415</v>
      </c>
      <c r="G30" s="53"/>
      <c r="H30" s="52">
        <v>34137</v>
      </c>
      <c r="I30" s="54"/>
      <c r="J30" s="53"/>
    </row>
    <row r="31" spans="1:10" x14ac:dyDescent="0.3">
      <c r="A31" s="13" t="s">
        <v>72</v>
      </c>
      <c r="B31" s="15" t="s">
        <v>76</v>
      </c>
      <c r="C31" s="16"/>
      <c r="D31" s="14">
        <v>109024</v>
      </c>
      <c r="E31" s="14">
        <f t="shared" si="0"/>
        <v>9033</v>
      </c>
      <c r="F31" s="52">
        <f t="shared" si="1"/>
        <v>8.2853316700909829</v>
      </c>
      <c r="G31" s="53"/>
      <c r="H31" s="52">
        <v>118057</v>
      </c>
      <c r="I31" s="54"/>
      <c r="J31" s="53"/>
    </row>
    <row r="32" spans="1:10" x14ac:dyDescent="0.3">
      <c r="A32" s="13" t="s">
        <v>73</v>
      </c>
      <c r="B32" s="50" t="s">
        <v>77</v>
      </c>
      <c r="C32" s="51"/>
      <c r="D32" s="14">
        <v>109117</v>
      </c>
      <c r="E32" s="14">
        <f t="shared" si="0"/>
        <v>19884</v>
      </c>
      <c r="F32" s="52">
        <f t="shared" si="1"/>
        <v>18.222641751514431</v>
      </c>
      <c r="G32" s="53"/>
      <c r="H32" s="52">
        <v>129001</v>
      </c>
      <c r="I32" s="54"/>
      <c r="J32" s="53"/>
    </row>
    <row r="33" spans="1:10" x14ac:dyDescent="0.3">
      <c r="A33" s="13" t="s">
        <v>74</v>
      </c>
      <c r="B33" s="15" t="s">
        <v>78</v>
      </c>
      <c r="C33" s="16"/>
      <c r="D33" s="14">
        <v>765.46</v>
      </c>
      <c r="E33" s="14">
        <f t="shared" si="0"/>
        <v>-62.680000000000064</v>
      </c>
      <c r="F33" s="52">
        <f t="shared" si="1"/>
        <v>-8.1885402241789365</v>
      </c>
      <c r="G33" s="53"/>
      <c r="H33" s="52">
        <v>702.78</v>
      </c>
      <c r="I33" s="54"/>
      <c r="J33" s="53"/>
    </row>
    <row r="34" spans="1:10" x14ac:dyDescent="0.3">
      <c r="A34" s="13" t="s">
        <v>75</v>
      </c>
      <c r="B34" s="50" t="s">
        <v>79</v>
      </c>
      <c r="C34" s="51"/>
      <c r="D34" s="14">
        <v>40446</v>
      </c>
      <c r="E34" s="14">
        <f t="shared" si="0"/>
        <v>-2084.5599999999977</v>
      </c>
      <c r="F34" s="52">
        <f t="shared" si="1"/>
        <v>-5.1539336399149391</v>
      </c>
      <c r="G34" s="53"/>
      <c r="H34" s="52">
        <v>38361.440000000002</v>
      </c>
      <c r="I34" s="54"/>
      <c r="J34" s="53"/>
    </row>
    <row r="35" spans="1:10" x14ac:dyDescent="0.3">
      <c r="A35" s="11" t="s">
        <v>42</v>
      </c>
      <c r="B35" s="46" t="s">
        <v>43</v>
      </c>
      <c r="C35" s="34"/>
      <c r="D35" s="12">
        <v>265</v>
      </c>
      <c r="E35" s="12">
        <v>0</v>
      </c>
      <c r="F35" s="47">
        <v>0</v>
      </c>
      <c r="G35" s="48"/>
      <c r="H35" s="49">
        <v>265</v>
      </c>
      <c r="I35" s="34"/>
      <c r="J35" s="34"/>
    </row>
    <row r="36" spans="1:10" x14ac:dyDescent="0.3">
      <c r="A36" s="9" t="s">
        <v>36</v>
      </c>
      <c r="B36" s="42" t="s">
        <v>37</v>
      </c>
      <c r="C36" s="34"/>
      <c r="D36" s="10">
        <v>265</v>
      </c>
      <c r="E36" s="10">
        <v>0</v>
      </c>
      <c r="F36" s="43">
        <v>0</v>
      </c>
      <c r="G36" s="44"/>
      <c r="H36" s="45">
        <v>265</v>
      </c>
      <c r="I36" s="34"/>
      <c r="J36" s="34"/>
    </row>
    <row r="37" spans="1:10" x14ac:dyDescent="0.3">
      <c r="A37" s="11" t="s">
        <v>44</v>
      </c>
      <c r="B37" s="46" t="s">
        <v>45</v>
      </c>
      <c r="C37" s="34"/>
      <c r="D37" s="12">
        <v>76</v>
      </c>
      <c r="E37" s="12">
        <v>0</v>
      </c>
      <c r="F37" s="47">
        <v>0</v>
      </c>
      <c r="G37" s="48"/>
      <c r="H37" s="49">
        <v>76</v>
      </c>
      <c r="I37" s="34"/>
      <c r="J37" s="34"/>
    </row>
    <row r="38" spans="1:10" x14ac:dyDescent="0.3">
      <c r="A38" s="11" t="s">
        <v>46</v>
      </c>
      <c r="B38" s="46" t="s">
        <v>47</v>
      </c>
      <c r="C38" s="34"/>
      <c r="D38" s="12">
        <v>76</v>
      </c>
      <c r="E38" s="12">
        <v>0</v>
      </c>
      <c r="F38" s="47">
        <v>0</v>
      </c>
      <c r="G38" s="48"/>
      <c r="H38" s="49">
        <v>76</v>
      </c>
      <c r="I38" s="34"/>
      <c r="J38" s="34"/>
    </row>
    <row r="39" spans="1:10" x14ac:dyDescent="0.3">
      <c r="A39" s="9" t="s">
        <v>32</v>
      </c>
      <c r="B39" s="42" t="s">
        <v>33</v>
      </c>
      <c r="C39" s="34"/>
      <c r="D39" s="10">
        <v>76</v>
      </c>
      <c r="E39" s="10">
        <v>0</v>
      </c>
      <c r="F39" s="43">
        <v>0</v>
      </c>
      <c r="G39" s="44"/>
      <c r="H39" s="45">
        <v>76</v>
      </c>
      <c r="I39" s="34"/>
      <c r="J39" s="34"/>
    </row>
    <row r="40" spans="1:10" ht="0" hidden="1" customHeight="1" x14ac:dyDescent="0.3"/>
    <row r="41" spans="1:10" ht="9.9" customHeight="1" x14ac:dyDescent="0.3"/>
  </sheetData>
  <mergeCells count="90">
    <mergeCell ref="H32:J32"/>
    <mergeCell ref="H33:J33"/>
    <mergeCell ref="H34:J34"/>
    <mergeCell ref="B38:C38"/>
    <mergeCell ref="F38:G38"/>
    <mergeCell ref="H38:J38"/>
    <mergeCell ref="B39:C39"/>
    <mergeCell ref="F39:G39"/>
    <mergeCell ref="H39:J39"/>
    <mergeCell ref="B36:C36"/>
    <mergeCell ref="F36:G36"/>
    <mergeCell ref="H36:J36"/>
    <mergeCell ref="B37:C37"/>
    <mergeCell ref="F37:G37"/>
    <mergeCell ref="H37:J37"/>
    <mergeCell ref="B35:C35"/>
    <mergeCell ref="F35:G35"/>
    <mergeCell ref="H35:J35"/>
    <mergeCell ref="B29:C29"/>
    <mergeCell ref="B30:C30"/>
    <mergeCell ref="B32:C32"/>
    <mergeCell ref="B34:C34"/>
    <mergeCell ref="F29:G29"/>
    <mergeCell ref="F31:G31"/>
    <mergeCell ref="F30:G30"/>
    <mergeCell ref="F32:G32"/>
    <mergeCell ref="F33:G33"/>
    <mergeCell ref="F34:G34"/>
    <mergeCell ref="H29:J29"/>
    <mergeCell ref="H30:J30"/>
    <mergeCell ref="H31:J31"/>
    <mergeCell ref="B27:C27"/>
    <mergeCell ref="F27:G27"/>
    <mergeCell ref="H27:J27"/>
    <mergeCell ref="B28:C28"/>
    <mergeCell ref="F28:G28"/>
    <mergeCell ref="H28:J28"/>
    <mergeCell ref="B25:C25"/>
    <mergeCell ref="F25:G25"/>
    <mergeCell ref="H25:J25"/>
    <mergeCell ref="B26:C26"/>
    <mergeCell ref="F26:G26"/>
    <mergeCell ref="H26:J26"/>
    <mergeCell ref="B23:C23"/>
    <mergeCell ref="F23:G23"/>
    <mergeCell ref="H23:J23"/>
    <mergeCell ref="B24:C24"/>
    <mergeCell ref="F24:G24"/>
    <mergeCell ref="H24:J24"/>
    <mergeCell ref="B21:C21"/>
    <mergeCell ref="F21:G21"/>
    <mergeCell ref="H21:J21"/>
    <mergeCell ref="B22:C22"/>
    <mergeCell ref="F22:G22"/>
    <mergeCell ref="H22:J22"/>
    <mergeCell ref="B19:C19"/>
    <mergeCell ref="F19:G19"/>
    <mergeCell ref="H19:J19"/>
    <mergeCell ref="B20:C20"/>
    <mergeCell ref="F20:G20"/>
    <mergeCell ref="H20:J20"/>
    <mergeCell ref="B17:C17"/>
    <mergeCell ref="F17:G17"/>
    <mergeCell ref="H17:J17"/>
    <mergeCell ref="B18:C18"/>
    <mergeCell ref="F18:G18"/>
    <mergeCell ref="H18:J18"/>
    <mergeCell ref="B15:C15"/>
    <mergeCell ref="F15:G15"/>
    <mergeCell ref="H15:J15"/>
    <mergeCell ref="B16:C16"/>
    <mergeCell ref="F16:G16"/>
    <mergeCell ref="H16:J16"/>
    <mergeCell ref="B13:C13"/>
    <mergeCell ref="F13:G13"/>
    <mergeCell ref="H13:J13"/>
    <mergeCell ref="B14:C14"/>
    <mergeCell ref="F14:G14"/>
    <mergeCell ref="H14:J14"/>
    <mergeCell ref="A6:D6"/>
    <mergeCell ref="A8:L8"/>
    <mergeCell ref="A10:L10"/>
    <mergeCell ref="B12:C12"/>
    <mergeCell ref="F12:G12"/>
    <mergeCell ref="H12:J12"/>
    <mergeCell ref="A1:B1"/>
    <mergeCell ref="G1:H1"/>
    <mergeCell ref="J1:L1"/>
    <mergeCell ref="A2:D2"/>
    <mergeCell ref="A4:D4"/>
  </mergeCells>
  <pageMargins left="0.39370078740157499" right="0.196850393700787" top="0.39370078740157499" bottom="0.63976377952755903" header="0.39370078740157499" footer="0.39370078740157499"/>
  <pageSetup paperSize="9" scale="99" fitToWidth="0" orientation="landscape" horizontalDpi="300" verticalDpi="300" r:id="rId1"/>
  <headerFooter alignWithMargins="0">
    <oddFooter>&amp;L&amp;"Arial,Regular"&amp;8 LC147RP-IRI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workbookViewId="0">
      <selection activeCell="B15" sqref="B15"/>
    </sheetView>
  </sheetViews>
  <sheetFormatPr defaultRowHeight="14.4" x14ac:dyDescent="0.3"/>
  <cols>
    <col min="1" max="1" width="17.5546875" customWidth="1"/>
    <col min="2" max="2" width="64.77734375" customWidth="1"/>
    <col min="3" max="4" width="16.21875" customWidth="1"/>
    <col min="5" max="5" width="12.109375" customWidth="1"/>
    <col min="6" max="6" width="16.21875" customWidth="1"/>
    <col min="7" max="7" width="0" hidden="1" customWidth="1"/>
    <col min="8" max="8" width="8.109375" customWidth="1"/>
  </cols>
  <sheetData>
    <row r="1" spans="1:6" ht="7.05" customHeight="1" x14ac:dyDescent="0.3"/>
    <row r="2" spans="1:6" x14ac:dyDescent="0.3">
      <c r="A2" s="3" t="s">
        <v>5</v>
      </c>
      <c r="B2" s="3" t="s">
        <v>48</v>
      </c>
      <c r="C2" s="4" t="s">
        <v>7</v>
      </c>
      <c r="D2" s="4" t="s">
        <v>8</v>
      </c>
      <c r="E2" s="4" t="s">
        <v>9</v>
      </c>
      <c r="F2" s="4" t="s">
        <v>10</v>
      </c>
    </row>
    <row r="3" spans="1:6" x14ac:dyDescent="0.3">
      <c r="A3" s="5" t="s">
        <v>1</v>
      </c>
      <c r="B3" s="17" t="s">
        <v>49</v>
      </c>
      <c r="C3" s="6">
        <v>2324181.64</v>
      </c>
      <c r="D3" s="6">
        <v>118328.76</v>
      </c>
      <c r="E3" s="6">
        <v>5.09</v>
      </c>
      <c r="F3" s="6">
        <v>2442510.4</v>
      </c>
    </row>
    <row r="4" spans="1:6" x14ac:dyDescent="0.3">
      <c r="A4" s="7" t="s">
        <v>50</v>
      </c>
      <c r="B4" s="18" t="s">
        <v>51</v>
      </c>
      <c r="C4" s="8">
        <v>2302819.64</v>
      </c>
      <c r="D4" s="8">
        <v>115878.76</v>
      </c>
      <c r="E4" s="8">
        <v>5.03</v>
      </c>
      <c r="F4" s="8">
        <v>2418698.4</v>
      </c>
    </row>
    <row r="5" spans="1:6" x14ac:dyDescent="0.3">
      <c r="A5" s="7" t="s">
        <v>52</v>
      </c>
      <c r="B5" s="18" t="s">
        <v>53</v>
      </c>
      <c r="C5" s="8">
        <v>1880517</v>
      </c>
      <c r="D5" s="8">
        <v>146161.82999999999</v>
      </c>
      <c r="E5" s="8">
        <v>7.77</v>
      </c>
      <c r="F5" s="8">
        <v>2026678.83</v>
      </c>
    </row>
    <row r="6" spans="1:6" x14ac:dyDescent="0.3">
      <c r="A6" s="9" t="s">
        <v>54</v>
      </c>
      <c r="B6" s="19" t="s">
        <v>55</v>
      </c>
      <c r="C6" s="10">
        <v>127672</v>
      </c>
      <c r="D6" s="10">
        <v>13885</v>
      </c>
      <c r="E6" s="10">
        <v>10.88</v>
      </c>
      <c r="F6" s="10">
        <v>141557</v>
      </c>
    </row>
    <row r="7" spans="1:6" x14ac:dyDescent="0.3">
      <c r="A7" s="9" t="s">
        <v>30</v>
      </c>
      <c r="B7" s="19" t="s">
        <v>31</v>
      </c>
      <c r="C7" s="10">
        <v>30107</v>
      </c>
      <c r="D7" s="10">
        <v>0</v>
      </c>
      <c r="E7" s="10">
        <v>0</v>
      </c>
      <c r="F7" s="10">
        <v>30107</v>
      </c>
    </row>
    <row r="8" spans="1:6" x14ac:dyDescent="0.3">
      <c r="A8" s="9" t="s">
        <v>16</v>
      </c>
      <c r="B8" s="19" t="s">
        <v>17</v>
      </c>
      <c r="C8" s="10">
        <v>1674005</v>
      </c>
      <c r="D8" s="10">
        <v>134400</v>
      </c>
      <c r="E8" s="10">
        <v>8.0299999999999994</v>
      </c>
      <c r="F8" s="10">
        <v>1808405</v>
      </c>
    </row>
    <row r="9" spans="1:6" x14ac:dyDescent="0.3">
      <c r="A9" s="9" t="s">
        <v>18</v>
      </c>
      <c r="B9" s="19" t="s">
        <v>19</v>
      </c>
      <c r="C9" s="10">
        <v>1046</v>
      </c>
      <c r="D9" s="10">
        <v>0</v>
      </c>
      <c r="E9" s="10">
        <v>0</v>
      </c>
      <c r="F9" s="10">
        <v>1046</v>
      </c>
    </row>
    <row r="10" spans="1:6" x14ac:dyDescent="0.3">
      <c r="A10" s="9" t="s">
        <v>24</v>
      </c>
      <c r="B10" s="19" t="s">
        <v>25</v>
      </c>
      <c r="C10" s="10">
        <v>34627</v>
      </c>
      <c r="D10" s="10">
        <v>-2123.17</v>
      </c>
      <c r="E10" s="10">
        <v>-6.13</v>
      </c>
      <c r="F10" s="10">
        <v>32503.83</v>
      </c>
    </row>
    <row r="11" spans="1:6" x14ac:dyDescent="0.3">
      <c r="A11" s="9" t="s">
        <v>26</v>
      </c>
      <c r="B11" s="19" t="s">
        <v>27</v>
      </c>
      <c r="C11" s="10">
        <v>13060</v>
      </c>
      <c r="D11" s="10">
        <v>0</v>
      </c>
      <c r="E11" s="10">
        <v>0</v>
      </c>
      <c r="F11" s="10">
        <v>13060</v>
      </c>
    </row>
    <row r="12" spans="1:6" x14ac:dyDescent="0.3">
      <c r="A12" s="11" t="s">
        <v>56</v>
      </c>
      <c r="B12" s="20" t="s">
        <v>57</v>
      </c>
      <c r="C12" s="12">
        <v>399584.64</v>
      </c>
      <c r="D12" s="12">
        <v>-37266.07</v>
      </c>
      <c r="E12" s="12">
        <v>-9.33</v>
      </c>
      <c r="F12" s="12">
        <v>362318.57</v>
      </c>
    </row>
    <row r="13" spans="1:6" x14ac:dyDescent="0.3">
      <c r="A13" s="9" t="s">
        <v>54</v>
      </c>
      <c r="B13" s="19" t="s">
        <v>55</v>
      </c>
      <c r="C13" s="10">
        <v>7789</v>
      </c>
      <c r="D13" s="10">
        <v>2843</v>
      </c>
      <c r="E13" s="10">
        <v>36.5</v>
      </c>
      <c r="F13" s="10">
        <v>10632</v>
      </c>
    </row>
    <row r="14" spans="1:6" x14ac:dyDescent="0.3">
      <c r="A14" s="9" t="s">
        <v>58</v>
      </c>
      <c r="B14" s="19" t="s">
        <v>59</v>
      </c>
      <c r="C14" s="10">
        <v>105090</v>
      </c>
      <c r="D14" s="10">
        <v>19901</v>
      </c>
      <c r="E14" s="10">
        <v>18.940000000000001</v>
      </c>
      <c r="F14" s="10">
        <v>124991</v>
      </c>
    </row>
    <row r="15" spans="1:6" x14ac:dyDescent="0.3">
      <c r="A15" s="9" t="s">
        <v>36</v>
      </c>
      <c r="B15" s="19" t="s">
        <v>37</v>
      </c>
      <c r="C15" s="10">
        <v>8638.07</v>
      </c>
      <c r="D15" s="10">
        <v>834</v>
      </c>
      <c r="E15" s="10">
        <v>9.65</v>
      </c>
      <c r="F15" s="10">
        <v>9472.07</v>
      </c>
    </row>
    <row r="16" spans="1:6" x14ac:dyDescent="0.3">
      <c r="A16" s="9" t="s">
        <v>30</v>
      </c>
      <c r="B16" s="19" t="s">
        <v>31</v>
      </c>
      <c r="C16" s="10">
        <v>42518</v>
      </c>
      <c r="D16" s="10">
        <v>300</v>
      </c>
      <c r="E16" s="10">
        <v>0.71</v>
      </c>
      <c r="F16" s="10">
        <v>42818</v>
      </c>
    </row>
    <row r="17" spans="1:6" x14ac:dyDescent="0.3">
      <c r="A17" s="9" t="s">
        <v>16</v>
      </c>
      <c r="B17" s="19" t="s">
        <v>17</v>
      </c>
      <c r="C17" s="10">
        <v>199223.4</v>
      </c>
      <c r="D17" s="10">
        <v>-62027.68</v>
      </c>
      <c r="E17" s="10">
        <v>-31.13</v>
      </c>
      <c r="F17" s="10">
        <v>137195.72</v>
      </c>
    </row>
    <row r="18" spans="1:6" x14ac:dyDescent="0.3">
      <c r="A18" s="9" t="s">
        <v>18</v>
      </c>
      <c r="B18" s="19" t="s">
        <v>19</v>
      </c>
      <c r="C18" s="10">
        <v>3876</v>
      </c>
      <c r="D18" s="10">
        <v>0</v>
      </c>
      <c r="E18" s="10">
        <v>0</v>
      </c>
      <c r="F18" s="10">
        <v>3876</v>
      </c>
    </row>
    <row r="19" spans="1:6" x14ac:dyDescent="0.3">
      <c r="A19" s="9" t="s">
        <v>24</v>
      </c>
      <c r="B19" s="19" t="s">
        <v>25</v>
      </c>
      <c r="C19" s="10">
        <v>23067.8</v>
      </c>
      <c r="D19" s="10">
        <v>38.61</v>
      </c>
      <c r="E19" s="10">
        <v>0.17</v>
      </c>
      <c r="F19" s="10">
        <v>23106.41</v>
      </c>
    </row>
    <row r="20" spans="1:6" x14ac:dyDescent="0.3">
      <c r="A20" s="9" t="s">
        <v>38</v>
      </c>
      <c r="B20" s="19" t="s">
        <v>39</v>
      </c>
      <c r="C20" s="10">
        <v>8490</v>
      </c>
      <c r="D20" s="10">
        <v>845</v>
      </c>
      <c r="E20" s="10">
        <v>9.9499999999999993</v>
      </c>
      <c r="F20" s="10">
        <v>9335</v>
      </c>
    </row>
    <row r="21" spans="1:6" x14ac:dyDescent="0.3">
      <c r="A21" s="9" t="s">
        <v>32</v>
      </c>
      <c r="B21" s="19" t="s">
        <v>33</v>
      </c>
      <c r="C21" s="10">
        <v>892.37</v>
      </c>
      <c r="D21" s="10">
        <v>0</v>
      </c>
      <c r="E21" s="10">
        <v>0</v>
      </c>
      <c r="F21" s="10">
        <v>892.37</v>
      </c>
    </row>
    <row r="22" spans="1:6" x14ac:dyDescent="0.3">
      <c r="A22" s="11" t="s">
        <v>60</v>
      </c>
      <c r="B22" s="20" t="s">
        <v>61</v>
      </c>
      <c r="C22" s="12">
        <v>567</v>
      </c>
      <c r="D22" s="12">
        <v>-17</v>
      </c>
      <c r="E22" s="12">
        <v>-3</v>
      </c>
      <c r="F22" s="12">
        <v>550</v>
      </c>
    </row>
    <row r="23" spans="1:6" x14ac:dyDescent="0.3">
      <c r="A23" s="9" t="s">
        <v>58</v>
      </c>
      <c r="B23" s="19" t="s">
        <v>59</v>
      </c>
      <c r="C23" s="10">
        <v>27</v>
      </c>
      <c r="D23" s="10">
        <v>-17</v>
      </c>
      <c r="E23" s="10">
        <v>-62.96</v>
      </c>
      <c r="F23" s="10">
        <v>10</v>
      </c>
    </row>
    <row r="24" spans="1:6" x14ac:dyDescent="0.3">
      <c r="A24" s="9" t="s">
        <v>36</v>
      </c>
      <c r="B24" s="19" t="s">
        <v>37</v>
      </c>
      <c r="C24" s="10">
        <v>40</v>
      </c>
      <c r="D24" s="10">
        <v>0</v>
      </c>
      <c r="E24" s="10">
        <v>0</v>
      </c>
      <c r="F24" s="10">
        <v>40</v>
      </c>
    </row>
    <row r="25" spans="1:6" x14ac:dyDescent="0.3">
      <c r="A25" s="9" t="s">
        <v>16</v>
      </c>
      <c r="B25" s="19" t="s">
        <v>17</v>
      </c>
      <c r="C25" s="10">
        <v>500</v>
      </c>
      <c r="D25" s="10">
        <v>0</v>
      </c>
      <c r="E25" s="10">
        <v>0</v>
      </c>
      <c r="F25" s="10">
        <v>500</v>
      </c>
    </row>
    <row r="26" spans="1:6" x14ac:dyDescent="0.3">
      <c r="A26" s="11" t="s">
        <v>62</v>
      </c>
      <c r="B26" s="20" t="s">
        <v>63</v>
      </c>
      <c r="C26" s="12">
        <v>21066</v>
      </c>
      <c r="D26" s="12">
        <v>7000</v>
      </c>
      <c r="E26" s="12">
        <v>33.229999999999997</v>
      </c>
      <c r="F26" s="12">
        <v>28066</v>
      </c>
    </row>
    <row r="27" spans="1:6" x14ac:dyDescent="0.3">
      <c r="A27" s="9" t="s">
        <v>36</v>
      </c>
      <c r="B27" s="19" t="s">
        <v>37</v>
      </c>
      <c r="C27" s="10">
        <v>66</v>
      </c>
      <c r="D27" s="10">
        <v>0</v>
      </c>
      <c r="E27" s="10">
        <v>0</v>
      </c>
      <c r="F27" s="10">
        <v>66</v>
      </c>
    </row>
    <row r="28" spans="1:6" x14ac:dyDescent="0.3">
      <c r="A28" s="9" t="s">
        <v>16</v>
      </c>
      <c r="B28" s="19" t="s">
        <v>17</v>
      </c>
      <c r="C28" s="10">
        <v>21000</v>
      </c>
      <c r="D28" s="10">
        <v>7000</v>
      </c>
      <c r="E28" s="10">
        <v>33.33</v>
      </c>
      <c r="F28" s="10">
        <v>28000</v>
      </c>
    </row>
    <row r="29" spans="1:6" x14ac:dyDescent="0.3">
      <c r="A29" s="11" t="s">
        <v>64</v>
      </c>
      <c r="B29" s="20" t="s">
        <v>65</v>
      </c>
      <c r="C29" s="12">
        <v>1085</v>
      </c>
      <c r="D29" s="12">
        <v>0</v>
      </c>
      <c r="E29" s="12">
        <v>0</v>
      </c>
      <c r="F29" s="12">
        <v>1085</v>
      </c>
    </row>
    <row r="30" spans="1:6" x14ac:dyDescent="0.3">
      <c r="A30" s="9" t="s">
        <v>54</v>
      </c>
      <c r="B30" s="19" t="s">
        <v>55</v>
      </c>
      <c r="C30" s="10">
        <v>5</v>
      </c>
      <c r="D30" s="10">
        <v>0</v>
      </c>
      <c r="E30" s="10">
        <v>0</v>
      </c>
      <c r="F30" s="10">
        <v>5</v>
      </c>
    </row>
    <row r="31" spans="1:6" x14ac:dyDescent="0.3">
      <c r="A31" s="9" t="s">
        <v>16</v>
      </c>
      <c r="B31" s="19" t="s">
        <v>17</v>
      </c>
      <c r="C31" s="10">
        <v>1080</v>
      </c>
      <c r="D31" s="10">
        <v>0</v>
      </c>
      <c r="E31" s="10">
        <v>0</v>
      </c>
      <c r="F31" s="10">
        <v>1080</v>
      </c>
    </row>
    <row r="32" spans="1:6" x14ac:dyDescent="0.3">
      <c r="A32" s="11" t="s">
        <v>66</v>
      </c>
      <c r="B32" s="20" t="s">
        <v>67</v>
      </c>
      <c r="C32" s="12">
        <v>21362</v>
      </c>
      <c r="D32" s="12">
        <v>2450</v>
      </c>
      <c r="E32" s="12">
        <v>11.47</v>
      </c>
      <c r="F32" s="12">
        <v>23812</v>
      </c>
    </row>
    <row r="33" spans="1:6" x14ac:dyDescent="0.3">
      <c r="A33" s="11" t="s">
        <v>68</v>
      </c>
      <c r="B33" s="20" t="s">
        <v>69</v>
      </c>
      <c r="C33" s="12">
        <v>21362</v>
      </c>
      <c r="D33" s="12">
        <v>2450</v>
      </c>
      <c r="E33" s="12">
        <v>11.47</v>
      </c>
      <c r="F33" s="12">
        <v>23812</v>
      </c>
    </row>
    <row r="34" spans="1:6" x14ac:dyDescent="0.3">
      <c r="A34" s="9" t="s">
        <v>58</v>
      </c>
      <c r="B34" s="19" t="s">
        <v>59</v>
      </c>
      <c r="C34" s="10">
        <v>4000</v>
      </c>
      <c r="D34" s="10">
        <v>0</v>
      </c>
      <c r="E34" s="10">
        <v>0</v>
      </c>
      <c r="F34" s="10">
        <v>4000</v>
      </c>
    </row>
    <row r="35" spans="1:6" x14ac:dyDescent="0.3">
      <c r="A35" s="9" t="s">
        <v>36</v>
      </c>
      <c r="B35" s="19" t="s">
        <v>37</v>
      </c>
      <c r="C35" s="10">
        <v>1150</v>
      </c>
      <c r="D35" s="10">
        <v>0</v>
      </c>
      <c r="E35" s="10">
        <v>0</v>
      </c>
      <c r="F35" s="10">
        <v>1150</v>
      </c>
    </row>
    <row r="36" spans="1:6" x14ac:dyDescent="0.3">
      <c r="A36" s="9" t="s">
        <v>30</v>
      </c>
      <c r="B36" s="19" t="s">
        <v>31</v>
      </c>
      <c r="C36" s="10">
        <v>398</v>
      </c>
      <c r="D36" s="10">
        <v>0</v>
      </c>
      <c r="E36" s="10">
        <v>0</v>
      </c>
      <c r="F36" s="10">
        <v>398</v>
      </c>
    </row>
    <row r="37" spans="1:6" x14ac:dyDescent="0.3">
      <c r="A37" s="9" t="s">
        <v>16</v>
      </c>
      <c r="B37" s="19" t="s">
        <v>17</v>
      </c>
      <c r="C37" s="10">
        <v>664</v>
      </c>
      <c r="D37" s="10">
        <v>100</v>
      </c>
      <c r="E37" s="10">
        <v>15.06</v>
      </c>
      <c r="F37" s="10">
        <v>764</v>
      </c>
    </row>
    <row r="38" spans="1:6" x14ac:dyDescent="0.3">
      <c r="A38" s="9" t="s">
        <v>20</v>
      </c>
      <c r="B38" s="19" t="s">
        <v>21</v>
      </c>
      <c r="C38" s="10">
        <v>10000</v>
      </c>
      <c r="D38" s="10">
        <v>2000</v>
      </c>
      <c r="E38" s="10">
        <v>20</v>
      </c>
      <c r="F38" s="10">
        <v>12000</v>
      </c>
    </row>
    <row r="39" spans="1:6" x14ac:dyDescent="0.3">
      <c r="A39" s="9" t="s">
        <v>22</v>
      </c>
      <c r="B39" s="19" t="s">
        <v>23</v>
      </c>
      <c r="C39" s="10">
        <v>0</v>
      </c>
      <c r="D39" s="10">
        <v>350</v>
      </c>
      <c r="E39" s="10">
        <v>100</v>
      </c>
      <c r="F39" s="10">
        <v>350</v>
      </c>
    </row>
    <row r="40" spans="1:6" x14ac:dyDescent="0.3">
      <c r="A40" s="9" t="s">
        <v>40</v>
      </c>
      <c r="B40" s="19" t="s">
        <v>41</v>
      </c>
      <c r="C40" s="10">
        <v>5150</v>
      </c>
      <c r="D40" s="10">
        <v>0</v>
      </c>
      <c r="E40" s="10">
        <v>0</v>
      </c>
      <c r="F40" s="10">
        <v>5150</v>
      </c>
    </row>
    <row r="41" spans="1:6" ht="0" hidden="1" customHeight="1" x14ac:dyDescent="0.3"/>
  </sheetData>
  <pageMargins left="0.39370078740157499" right="0.196850393700787" top="0.39370078740157499" bottom="0.63976377952755903" header="0.39370078740157499" footer="0.39370078740157499"/>
  <pageSetup paperSize="9" scale="98" fitToHeight="0" orientation="landscape" horizontalDpi="300" verticalDpi="300" r:id="rId1"/>
  <headerFooter alignWithMargins="0">
    <oddFooter>&amp;L&amp;"Arial,Regular"&amp;8 LC147RP-IRI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RAČUN PRIHODA</vt:lpstr>
      <vt:lpstr>RAČUN RASHODA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cp:lastPrinted>2024-12-27T19:01:17Z</cp:lastPrinted>
  <dcterms:modified xsi:type="dcterms:W3CDTF">2024-12-27T19:20:09Z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